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<sst xmlns="http://schemas.openxmlformats.org/spreadsheetml/2006/main" count="291" uniqueCount="152">
  <si>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</si>
  <si>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</si>
  <si>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</si>
  <si>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</si>
  <si>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</si>
  <si>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</si>
  <si>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</si>
  <si>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</si>
  <si>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</si>
  <si>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</si>
  <si>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</si>
  <si>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</si>
  <si>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</si>
  <si>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</si>
  <si>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</si>
  <si>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</si>
  <si>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</si>
  <si>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</si>
  <si>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</si>
  <si>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</si>
  <si>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</si>
  <si>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</si>
  <si>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</si>
  <si>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</si>
  <si>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</si>
  <si>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</si>
  <si>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</si>
  <si>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4.3.</t>
  </si>
  <si>
    <t>Всего  (тыс.руб.)</t>
  </si>
  <si>
    <t xml:space="preserve"> Бюджет МО Сертолово</t>
  </si>
  <si>
    <t>2.2.</t>
  </si>
  <si>
    <t>1.3.</t>
  </si>
  <si>
    <t>2.3.</t>
  </si>
  <si>
    <t xml:space="preserve"> МЕРОПРИЯТИЙ ПО РЕАЛИЗАЦИИ МУНИЦИПАЛЬНОЙ ПРОГРАММЫ</t>
  </si>
  <si>
    <t>на 2014-2016 годы"</t>
  </si>
  <si>
    <t>2.4.</t>
  </si>
  <si>
    <t>2.5.</t>
  </si>
  <si>
    <t>2.6.</t>
  </si>
  <si>
    <t>2014 г.</t>
  </si>
  <si>
    <t>6.4.</t>
  </si>
  <si>
    <t>Бюджет МО Сертолово</t>
  </si>
  <si>
    <t>Комплектация дополнительным оборудованием  детских площадок и детских спортивных площадок</t>
  </si>
  <si>
    <t>Обеспечение безопасности на детских площадках и детских спортивных площадках</t>
  </si>
  <si>
    <t>1.4.</t>
  </si>
  <si>
    <t>1.5.</t>
  </si>
  <si>
    <t>Улучшение внешнего вида дворовых территорий, обеспечение безопасности отдыха детей на детских площадках.</t>
  </si>
  <si>
    <t>Обеспечение безопасности отдыха детей на детских площадках.</t>
  </si>
  <si>
    <r>
      <t xml:space="preserve">Раздел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</si>
  <si>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t xml:space="preserve">Поддержание  улично-дорожной сети  в чистоте и порядке,улучшение её санитарного состояния. 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</si>
  <si>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</si>
  <si>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</si>
  <si>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</si>
  <si>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Улучшение внешнего вида города, обеспечение безопасности.</t>
  </si>
  <si>
    <t>Обеспечение чистоты и порядка , улучшение санитарного и экологического состояния города</t>
  </si>
  <si>
    <t xml:space="preserve">Санитарная очистка мест складирования случайного мусора </t>
  </si>
  <si>
    <t>Ремонт и содержание ограждений места сбора ТБО</t>
  </si>
  <si>
    <t>Обеспечение чистоты и порядка, улучшение санитарного и экологического состояния города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</si>
  <si>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</si>
  <si>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</si>
  <si>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</si>
  <si>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</si>
  <si>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</si>
  <si>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Приведение мест захоронения воинов, павших за Отечество, в надлежащее состояние, обеспечение праздничного вида города</t>
  </si>
  <si>
    <t>Приведение мест массового отдыха в надлежащее санитарное состояние,  обеспечение праздничного вида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</si>
  <si>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</si>
  <si>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</si>
  <si>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Содержание и текущий ремонт сетей уличного освещения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</si>
  <si>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</si>
  <si>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</si>
  <si>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</si>
  <si>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Нанесение дорожной разметки на автомобильные дороги </t>
  </si>
  <si>
    <t xml:space="preserve">Восстановление дорожной разметки на автомобильных дорогах  </t>
  </si>
  <si>
    <t>2.7.</t>
  </si>
  <si>
    <t xml:space="preserve">Восстановление информационных дорожных указателей местонахождения улиц
</t>
  </si>
  <si>
    <t>Ремонт асфальтобетонных покрытий автомобильных дорог и проездов к дворовым территориям</t>
  </si>
  <si>
    <t>Поддержание в чистоте и порядке дорожных, информационных знаков и въездного знака "Ленинградская область"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</si>
  <si>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</si>
  <si>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</si>
  <si>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</si>
  <si>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Устройство детских площадок и детских спортивных площадок с установкой игрового и иного оборудования</t>
  </si>
  <si>
    <t>Санитарная уборка территории города  в зимнее время</t>
  </si>
  <si>
    <t>Санитарная уборка территории города  в летнее время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</si>
  <si>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</si>
  <si>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</si>
  <si>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  </t>
  </si>
  <si>
    <t xml:space="preserve">"Благоустроенный город Сертолово </t>
  </si>
  <si>
    <r>
      <t xml:space="preserve">Раздел 2. </t>
    </r>
    <r>
      <rPr>
        <sz val="9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</si>
  <si>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</si>
  <si>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</si>
  <si>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</si>
  <si>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</si>
  <si>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на территории города Сертолово</t>
    </r>
  </si>
  <si>
    <t>Уход за дорожными, информационными знаками и въездным знаком "Ленинградская область"</t>
  </si>
  <si>
    <t xml:space="preserve">Содержание ливневой канализации </t>
  </si>
  <si>
    <t>Ремонт искусственных дорожных неровностей (ИДН)</t>
  </si>
  <si>
    <t xml:space="preserve">                             </t>
  </si>
  <si>
    <t>2.8.</t>
  </si>
  <si>
    <t>2.9.</t>
  </si>
  <si>
    <t>Механизированная  уборка автомобильных дорог, проездов к дворовым территориям с элементами ручной уборки в зимнее время</t>
  </si>
  <si>
    <t xml:space="preserve">Механизированная уборка автомобильных дорог, проездов к дворовым территориям с элементами ручной уборки в летнее время </t>
  </si>
  <si>
    <t>Замена детского игрового оборудования и иного оборудования на детских площадках и детских спортивно-игровых площадках</t>
  </si>
  <si>
    <t xml:space="preserve"> </t>
  </si>
  <si>
    <t>Текущий ремонт трещин и выбоин асфальтобетонных покрытий автомобильных  дорог и проездов к дворовым территориям</t>
  </si>
  <si>
    <t>Содержание детских площадок и детских спортивных площадок</t>
  </si>
  <si>
    <t xml:space="preserve">Устройство "искусственных дорожных неровностей" </t>
  </si>
  <si>
    <t>Вырубка сухих и аварийных деревьев с компенсационной посадкой молодых саженцев</t>
  </si>
  <si>
    <t xml:space="preserve">Устройство пешеходных ограждений </t>
  </si>
  <si>
    <t xml:space="preserve">Благоустройство и содержание мест массового скопления жителей города </t>
  </si>
  <si>
    <t>Обеспечение занятости и физического развития детей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</si>
  <si>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</si>
  <si>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</si>
  <si>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</si>
  <si>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</si>
  <si>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>Создание условий инвалидам для беспрепятственного доступа к объектам социальной инфраструктуры, обеспечение безопасности движения пешеходов</t>
  </si>
  <si>
    <t>2.12.</t>
  </si>
  <si>
    <t>Обеспечение  безопасности  движения пешеходов</t>
  </si>
  <si>
    <t>Устройство бетонных полусфер</t>
  </si>
  <si>
    <t xml:space="preserve">Замена и установка дорожных знаков </t>
  </si>
  <si>
    <t>Всего, в том числе по источникам:</t>
  </si>
  <si>
    <t>Областной бюджет Ленинградской области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</si>
  <si>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</si>
  <si>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</si>
  <si>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Обеспечение безопасности движения пешеходов</t>
  </si>
  <si>
    <t>519,4</t>
  </si>
  <si>
    <t>1126,6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</si>
  <si>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</si>
  <si>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</si>
  <si>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</si>
  <si>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</si>
  <si>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</si>
  <si>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</si>
  <si>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</si>
  <si>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>2.14.</t>
  </si>
  <si>
    <t>Устройство остановочных павильонов</t>
  </si>
  <si>
    <t>5389,7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</si>
  <si>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</si>
  <si>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</si>
  <si>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</si>
  <si>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</si>
  <si>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2015 г.</t>
  </si>
  <si>
    <t>Обеспечение сохранности существующей сети дорог, поддержание улично-дорожной сети в чистоте и порядке, улучшение её санитарного состояния</t>
  </si>
  <si>
    <t xml:space="preserve">Устройство декоративного ограждения вокруг детских площадок и газонов </t>
  </si>
  <si>
    <t>Очистка территории города после схода снежного покрова</t>
  </si>
  <si>
    <t>2014-2015 гг.</t>
  </si>
  <si>
    <t>2014,2016 гг.</t>
  </si>
  <si>
    <t>2014-2016 гг.</t>
  </si>
  <si>
    <t>2014- 2016 гг.</t>
  </si>
  <si>
    <t xml:space="preserve">                         ПРИЛОЖЕНИЕ №1</t>
  </si>
  <si>
    <t xml:space="preserve">                                               к постановлению администрации</t>
  </si>
  <si>
    <t xml:space="preserve">               МО Сертолово</t>
  </si>
  <si>
    <t xml:space="preserve"> МУ "Оказание услуг "Развитие"</t>
  </si>
  <si>
    <r>
      <t xml:space="preserve">                             от </t>
    </r>
    <r>
      <rPr>
        <u val="single"/>
        <sz val="12"/>
        <rFont val="Times New Roman"/>
        <family val="1"/>
      </rPr>
      <t>17.09.2015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431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</si>
</sst>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193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0" fontId="6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33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9" fillId="0" borderId="2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0" fontId="9" fillId="0" borderId="29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180" fontId="6" fillId="33" borderId="32" xfId="0" applyNumberFormat="1" applyFont="1" applyFill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180" fontId="9" fillId="33" borderId="33" xfId="0" applyNumberFormat="1" applyFont="1" applyFill="1" applyBorder="1" applyAlignment="1">
      <alignment horizontal="center" vertical="center" wrapText="1"/>
    </xf>
    <xf numFmtId="180" fontId="9" fillId="33" borderId="34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180" fontId="6" fillId="33" borderId="15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top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 wrapText="1"/>
    </xf>
    <xf numFmtId="180" fontId="6" fillId="34" borderId="18" xfId="0" applyNumberFormat="1" applyFont="1" applyFill="1" applyBorder="1" applyAlignment="1">
      <alignment horizontal="center" vertical="center"/>
    </xf>
    <xf numFmtId="180" fontId="6" fillId="34" borderId="22" xfId="0" applyNumberFormat="1" applyFont="1" applyFill="1" applyBorder="1" applyAlignment="1">
      <alignment horizontal="center" vertical="center"/>
    </xf>
    <xf numFmtId="16" fontId="6" fillId="33" borderId="25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" fontId="6" fillId="33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83" fontId="9" fillId="35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183" fontId="9" fillId="35" borderId="37" xfId="0" applyNumberFormat="1" applyFont="1" applyFill="1" applyBorder="1" applyAlignment="1">
      <alignment horizontal="center" vertical="center" wrapText="1"/>
    </xf>
    <xf numFmtId="183" fontId="9" fillId="35" borderId="22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183" fontId="9" fillId="35" borderId="17" xfId="0" applyNumberFormat="1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180" fontId="9" fillId="35" borderId="38" xfId="0" applyNumberFormat="1" applyFont="1" applyFill="1" applyBorder="1" applyAlignment="1">
      <alignment horizontal="center" vertical="center"/>
    </xf>
    <xf numFmtId="180" fontId="9" fillId="35" borderId="19" xfId="0" applyNumberFormat="1" applyFont="1" applyFill="1" applyBorder="1" applyAlignment="1">
      <alignment horizontal="center" vertical="center"/>
    </xf>
    <xf numFmtId="180" fontId="9" fillId="35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vertical="center" wrapText="1"/>
    </xf>
    <xf numFmtId="180" fontId="9" fillId="35" borderId="18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center" wrapText="1"/>
    </xf>
    <xf numFmtId="180" fontId="9" fillId="35" borderId="17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180" fontId="9" fillId="35" borderId="37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180" fontId="9" fillId="0" borderId="39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180" fontId="6" fillId="34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center" vertical="center"/>
    </xf>
    <xf numFmtId="16" fontId="6" fillId="33" borderId="2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80" fontId="9" fillId="0" borderId="29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2576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601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1.28125" style="0" customWidth="1"/>
    <col min="6" max="6" width="9.28125" style="0" customWidth="1"/>
    <col min="7" max="7" width="8.421875" style="0" customWidth="1"/>
    <col min="8" max="8" width="8.7109375" style="26" customWidth="1"/>
    <col min="9" max="9" width="13.421875" style="0" customWidth="1"/>
    <col min="10" max="10" width="31.7109375" style="0" customWidth="1"/>
    <col min="12" max="12" width="9.57421875" style="0" bestFit="1" customWidth="1"/>
  </cols>
  <sheetData>
    <row r="1" spans="7:10" ht="14.25" customHeight="1">
      <c r="G1" s="162" t="s">
        <v>147</v>
      </c>
      <c r="H1" s="162"/>
      <c r="I1" s="162"/>
      <c r="J1" s="162"/>
    </row>
    <row r="2" spans="7:10" ht="14.25" customHeight="1">
      <c r="G2" s="162" t="s">
        <v>148</v>
      </c>
      <c r="H2" s="162"/>
      <c r="I2" s="162"/>
      <c r="J2" s="162"/>
    </row>
    <row r="3" spans="7:10" ht="14.25" customHeight="1">
      <c r="G3" s="162" t="s">
        <v>149</v>
      </c>
      <c r="H3" s="162"/>
      <c r="I3" s="162"/>
      <c r="J3" s="162"/>
    </row>
    <row r="4" spans="6:10" ht="18" customHeight="1">
      <c r="F4" s="22"/>
      <c r="G4" s="162" t="s">
        <v>151</v>
      </c>
      <c r="H4" s="162"/>
      <c r="I4" s="162"/>
      <c r="J4" s="162"/>
    </row>
    <row r="5" spans="1:10" s="1" customFormat="1" ht="15.75" customHeight="1">
      <c r="A5" s="189" t="s">
        <v>5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s="1" customFormat="1" ht="16.5" customHeight="1">
      <c r="A6" s="189" t="s">
        <v>33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" customHeight="1">
      <c r="A7" s="189" t="s">
        <v>85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0" ht="15.75" customHeight="1" thickBot="1">
      <c r="A8" s="190" t="s">
        <v>34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21.75" customHeight="1">
      <c r="A9" s="207" t="s">
        <v>0</v>
      </c>
      <c r="B9" s="211" t="s">
        <v>1</v>
      </c>
      <c r="C9" s="196" t="s">
        <v>22</v>
      </c>
      <c r="D9" s="209" t="s">
        <v>21</v>
      </c>
      <c r="E9" s="197" t="s">
        <v>28</v>
      </c>
      <c r="F9" s="195" t="s">
        <v>2</v>
      </c>
      <c r="G9" s="196"/>
      <c r="H9" s="196"/>
      <c r="I9" s="191" t="s">
        <v>3</v>
      </c>
      <c r="J9" s="204" t="s">
        <v>4</v>
      </c>
    </row>
    <row r="10" spans="1:10" ht="12.75">
      <c r="A10" s="208"/>
      <c r="B10" s="212"/>
      <c r="C10" s="206"/>
      <c r="D10" s="210"/>
      <c r="E10" s="198"/>
      <c r="F10" s="2">
        <v>2014</v>
      </c>
      <c r="G10" s="21">
        <v>2015</v>
      </c>
      <c r="H10" s="23">
        <v>2016</v>
      </c>
      <c r="I10" s="192"/>
      <c r="J10" s="205"/>
    </row>
    <row r="11" spans="1:10" ht="13.5" thickBot="1">
      <c r="A11" s="6">
        <v>1</v>
      </c>
      <c r="B11" s="8">
        <v>2</v>
      </c>
      <c r="C11" s="9">
        <v>3</v>
      </c>
      <c r="D11" s="10">
        <v>4</v>
      </c>
      <c r="E11" s="11">
        <v>5</v>
      </c>
      <c r="F11" s="8">
        <v>6</v>
      </c>
      <c r="G11" s="9">
        <v>7</v>
      </c>
      <c r="H11" s="24">
        <v>8</v>
      </c>
      <c r="I11" s="7">
        <v>9</v>
      </c>
      <c r="J11" s="3">
        <v>10</v>
      </c>
    </row>
    <row r="12" spans="1:10" ht="15" customHeight="1" thickBot="1">
      <c r="A12" s="213" t="s">
        <v>47</v>
      </c>
      <c r="B12" s="214"/>
      <c r="C12" s="214"/>
      <c r="D12" s="214"/>
      <c r="E12" s="215"/>
      <c r="F12" s="214"/>
      <c r="G12" s="214"/>
      <c r="H12" s="214"/>
      <c r="I12" s="214"/>
      <c r="J12" s="216"/>
    </row>
    <row r="13" spans="1:11" ht="48" customHeight="1">
      <c r="A13" s="37" t="s">
        <v>6</v>
      </c>
      <c r="B13" s="28" t="s">
        <v>79</v>
      </c>
      <c r="C13" s="39" t="s">
        <v>29</v>
      </c>
      <c r="D13" s="46" t="s">
        <v>144</v>
      </c>
      <c r="E13" s="47">
        <f>SUM(F13:H13)</f>
        <v>980.3</v>
      </c>
      <c r="F13" s="48">
        <v>780.4</v>
      </c>
      <c r="G13" s="41">
        <v>0</v>
      </c>
      <c r="H13" s="27">
        <v>199.9</v>
      </c>
      <c r="I13" s="63" t="s">
        <v>150</v>
      </c>
      <c r="J13" s="18" t="s">
        <v>108</v>
      </c>
      <c r="K13" s="49"/>
    </row>
    <row r="14" spans="1:11" ht="37.5" customHeight="1">
      <c r="A14" s="38" t="s">
        <v>7</v>
      </c>
      <c r="B14" s="20" t="s">
        <v>41</v>
      </c>
      <c r="C14" s="50" t="s">
        <v>29</v>
      </c>
      <c r="D14" s="51" t="s">
        <v>38</v>
      </c>
      <c r="E14" s="52">
        <f>SUM(F14:H14)</f>
        <v>9611.1</v>
      </c>
      <c r="F14" s="53">
        <v>6641.1</v>
      </c>
      <c r="G14" s="157">
        <v>2970</v>
      </c>
      <c r="H14" s="44">
        <v>0</v>
      </c>
      <c r="I14" s="63" t="s">
        <v>150</v>
      </c>
      <c r="J14" s="18" t="s">
        <v>108</v>
      </c>
      <c r="K14" s="49"/>
    </row>
    <row r="15" spans="1:11" ht="63" customHeight="1">
      <c r="A15" s="39" t="s">
        <v>31</v>
      </c>
      <c r="B15" s="30" t="s">
        <v>100</v>
      </c>
      <c r="C15" s="50" t="s">
        <v>29</v>
      </c>
      <c r="D15" s="51" t="s">
        <v>145</v>
      </c>
      <c r="E15" s="54">
        <f>F15+G15+H15</f>
        <v>3279.3999999999996</v>
      </c>
      <c r="F15" s="40">
        <v>837.1</v>
      </c>
      <c r="G15" s="40">
        <v>2419.7</v>
      </c>
      <c r="H15" s="40">
        <v>22.6</v>
      </c>
      <c r="I15" s="63" t="s">
        <v>150</v>
      </c>
      <c r="J15" s="36" t="s">
        <v>46</v>
      </c>
      <c r="K15" s="49"/>
    </row>
    <row r="16" spans="1:11" ht="36.75" customHeight="1">
      <c r="A16" s="168" t="s">
        <v>43</v>
      </c>
      <c r="B16" s="193" t="s">
        <v>103</v>
      </c>
      <c r="C16" s="173" t="s">
        <v>29</v>
      </c>
      <c r="D16" s="217" t="s">
        <v>146</v>
      </c>
      <c r="E16" s="178">
        <f>SUM(F16:H16)</f>
        <v>2704</v>
      </c>
      <c r="F16" s="201">
        <v>1171.3</v>
      </c>
      <c r="G16" s="175">
        <v>835.9</v>
      </c>
      <c r="H16" s="175">
        <v>696.8</v>
      </c>
      <c r="I16" s="176" t="s">
        <v>150</v>
      </c>
      <c r="J16" s="199" t="s">
        <v>42</v>
      </c>
      <c r="K16" s="49"/>
    </row>
    <row r="17" spans="1:11" ht="3.75" customHeight="1" hidden="1">
      <c r="A17" s="169"/>
      <c r="B17" s="194"/>
      <c r="C17" s="174"/>
      <c r="D17" s="202"/>
      <c r="E17" s="179"/>
      <c r="F17" s="201"/>
      <c r="G17" s="175"/>
      <c r="H17" s="175"/>
      <c r="I17" s="177"/>
      <c r="J17" s="200"/>
      <c r="K17" s="49"/>
    </row>
    <row r="18" spans="1:11" ht="38.25" customHeight="1">
      <c r="A18" s="38" t="s">
        <v>44</v>
      </c>
      <c r="B18" s="29" t="s">
        <v>141</v>
      </c>
      <c r="C18" s="39" t="s">
        <v>29</v>
      </c>
      <c r="D18" s="46" t="s">
        <v>145</v>
      </c>
      <c r="E18" s="52">
        <f>F18+G18+H18</f>
        <v>8363.9</v>
      </c>
      <c r="F18" s="43">
        <v>5536.7</v>
      </c>
      <c r="G18" s="43">
        <v>2592.4</v>
      </c>
      <c r="H18" s="43">
        <v>234.8</v>
      </c>
      <c r="I18" s="63" t="s">
        <v>150</v>
      </c>
      <c r="J18" s="74" t="s">
        <v>45</v>
      </c>
      <c r="K18" s="49"/>
    </row>
    <row r="19" spans="1:11" ht="14.25" customHeight="1">
      <c r="A19" s="105"/>
      <c r="B19" s="106" t="s">
        <v>125</v>
      </c>
      <c r="C19" s="107"/>
      <c r="D19" s="108"/>
      <c r="E19" s="109">
        <f>E15+E18+E17+E16+E14+E13</f>
        <v>24938.7</v>
      </c>
      <c r="F19" s="109">
        <f>F15+F18+F17+F16+F14+F13</f>
        <v>14966.6</v>
      </c>
      <c r="G19" s="109">
        <f>G15+G18+G17+G16+G14+G13</f>
        <v>8818</v>
      </c>
      <c r="H19" s="110">
        <f>H15+H18+H17+H16+H14+H13</f>
        <v>1154.1000000000001</v>
      </c>
      <c r="I19" s="111"/>
      <c r="J19" s="112"/>
      <c r="K19" s="49"/>
    </row>
    <row r="20" spans="1:11" ht="14.25" customHeight="1">
      <c r="A20" s="113"/>
      <c r="B20" s="114" t="s">
        <v>40</v>
      </c>
      <c r="C20" s="113"/>
      <c r="D20" s="113"/>
      <c r="E20" s="97">
        <f>E19</f>
        <v>24938.7</v>
      </c>
      <c r="F20" s="97">
        <f>F19</f>
        <v>14966.6</v>
      </c>
      <c r="G20" s="97">
        <f>G19</f>
        <v>8818</v>
      </c>
      <c r="H20" s="97">
        <f>H19</f>
        <v>1154.1000000000001</v>
      </c>
      <c r="I20" s="115"/>
      <c r="J20" s="116"/>
      <c r="K20" s="49"/>
    </row>
    <row r="21" spans="1:11" ht="16.5" customHeight="1" thickBot="1">
      <c r="A21" s="164" t="s">
        <v>86</v>
      </c>
      <c r="B21" s="165"/>
      <c r="C21" s="165"/>
      <c r="D21" s="165"/>
      <c r="E21" s="166"/>
      <c r="F21" s="165"/>
      <c r="G21" s="165"/>
      <c r="H21" s="165"/>
      <c r="I21" s="165"/>
      <c r="J21" s="167"/>
      <c r="K21" s="49"/>
    </row>
    <row r="22" spans="1:11" s="26" customFormat="1" ht="39" customHeight="1" thickBot="1">
      <c r="A22" s="58" t="s">
        <v>8</v>
      </c>
      <c r="B22" s="32" t="s">
        <v>104</v>
      </c>
      <c r="C22" s="58" t="s">
        <v>29</v>
      </c>
      <c r="D22" s="46" t="s">
        <v>145</v>
      </c>
      <c r="E22" s="69">
        <f aca="true" t="shared" si="0" ref="E22:E37">F22+G22+H22</f>
        <v>538.3</v>
      </c>
      <c r="F22" s="99">
        <v>388.3</v>
      </c>
      <c r="G22" s="27">
        <v>0</v>
      </c>
      <c r="H22" s="27">
        <v>150</v>
      </c>
      <c r="I22" s="63" t="s">
        <v>150</v>
      </c>
      <c r="J22" s="64" t="s">
        <v>68</v>
      </c>
      <c r="K22" s="59"/>
    </row>
    <row r="23" spans="1:11" ht="36" customHeight="1" thickBot="1">
      <c r="A23" s="39" t="s">
        <v>30</v>
      </c>
      <c r="B23" s="75" t="s">
        <v>94</v>
      </c>
      <c r="C23" s="39" t="s">
        <v>29</v>
      </c>
      <c r="D23" s="46" t="s">
        <v>145</v>
      </c>
      <c r="E23" s="69">
        <f t="shared" si="0"/>
        <v>907.1</v>
      </c>
      <c r="F23" s="42">
        <v>480.1</v>
      </c>
      <c r="G23" s="43">
        <v>282</v>
      </c>
      <c r="H23" s="43">
        <v>145</v>
      </c>
      <c r="I23" s="63" t="s">
        <v>150</v>
      </c>
      <c r="J23" s="34" t="s">
        <v>68</v>
      </c>
      <c r="K23" s="49" t="s">
        <v>95</v>
      </c>
    </row>
    <row r="24" spans="1:11" s="26" customFormat="1" ht="36.75" customHeight="1">
      <c r="A24" s="65" t="s">
        <v>32</v>
      </c>
      <c r="B24" s="76" t="s">
        <v>73</v>
      </c>
      <c r="C24" s="65" t="s">
        <v>29</v>
      </c>
      <c r="D24" s="66" t="s">
        <v>145</v>
      </c>
      <c r="E24" s="77">
        <f t="shared" si="0"/>
        <v>139.4</v>
      </c>
      <c r="F24" s="72">
        <v>63.1</v>
      </c>
      <c r="G24" s="40">
        <v>36.3</v>
      </c>
      <c r="H24" s="40">
        <v>40</v>
      </c>
      <c r="I24" s="63" t="s">
        <v>150</v>
      </c>
      <c r="J24" s="35" t="s">
        <v>68</v>
      </c>
      <c r="K24" s="59"/>
    </row>
    <row r="25" spans="1:11" ht="37.5" customHeight="1">
      <c r="A25" s="73" t="s">
        <v>35</v>
      </c>
      <c r="B25" s="32" t="s">
        <v>70</v>
      </c>
      <c r="C25" s="39" t="s">
        <v>29</v>
      </c>
      <c r="D25" s="39" t="s">
        <v>143</v>
      </c>
      <c r="E25" s="79">
        <f t="shared" si="0"/>
        <v>817.5</v>
      </c>
      <c r="F25" s="80">
        <v>217.5</v>
      </c>
      <c r="G25" s="41">
        <v>600</v>
      </c>
      <c r="H25" s="27">
        <v>0</v>
      </c>
      <c r="I25" s="63" t="s">
        <v>150</v>
      </c>
      <c r="J25" s="34" t="s">
        <v>68</v>
      </c>
      <c r="K25" s="49"/>
    </row>
    <row r="26" spans="1:11" ht="49.5" customHeight="1">
      <c r="A26" s="73" t="s">
        <v>36</v>
      </c>
      <c r="B26" s="32" t="s">
        <v>109</v>
      </c>
      <c r="C26" s="39" t="s">
        <v>29</v>
      </c>
      <c r="D26" s="58" t="s">
        <v>38</v>
      </c>
      <c r="E26" s="79">
        <f t="shared" si="0"/>
        <v>100</v>
      </c>
      <c r="F26" s="80">
        <v>100</v>
      </c>
      <c r="G26" s="41">
        <v>0</v>
      </c>
      <c r="H26" s="27">
        <v>0</v>
      </c>
      <c r="I26" s="63" t="s">
        <v>150</v>
      </c>
      <c r="J26" s="34" t="s">
        <v>68</v>
      </c>
      <c r="K26" s="49"/>
    </row>
    <row r="27" spans="1:11" s="26" customFormat="1" ht="35.25" customHeight="1" thickBot="1">
      <c r="A27" s="81" t="s">
        <v>37</v>
      </c>
      <c r="B27" s="82" t="s">
        <v>71</v>
      </c>
      <c r="C27" s="83" t="s">
        <v>29</v>
      </c>
      <c r="D27" s="84" t="s">
        <v>145</v>
      </c>
      <c r="E27" s="78">
        <f t="shared" si="0"/>
        <v>229.5</v>
      </c>
      <c r="F27" s="85">
        <v>69.3</v>
      </c>
      <c r="G27" s="86">
        <v>76.3</v>
      </c>
      <c r="H27" s="86">
        <v>83.9</v>
      </c>
      <c r="I27" s="63" t="s">
        <v>150</v>
      </c>
      <c r="J27" s="87" t="s">
        <v>68</v>
      </c>
      <c r="K27" s="59"/>
    </row>
    <row r="28" spans="1:11" s="26" customFormat="1" ht="35.25" customHeight="1" thickBot="1">
      <c r="A28" s="58" t="s">
        <v>72</v>
      </c>
      <c r="B28" s="76" t="s">
        <v>106</v>
      </c>
      <c r="C28" s="65" t="s">
        <v>29</v>
      </c>
      <c r="D28" s="84" t="s">
        <v>145</v>
      </c>
      <c r="E28" s="69">
        <f t="shared" si="0"/>
        <v>1806.5</v>
      </c>
      <c r="F28" s="67">
        <v>1506.5</v>
      </c>
      <c r="G28" s="68">
        <v>150</v>
      </c>
      <c r="H28" s="44">
        <v>150</v>
      </c>
      <c r="I28" s="63" t="s">
        <v>150</v>
      </c>
      <c r="J28" s="35" t="s">
        <v>69</v>
      </c>
      <c r="K28" s="59"/>
    </row>
    <row r="29" spans="1:11" s="26" customFormat="1" ht="24.75" customHeight="1" thickBot="1">
      <c r="A29" s="180" t="s">
        <v>96</v>
      </c>
      <c r="B29" s="170" t="s">
        <v>74</v>
      </c>
      <c r="C29" s="65" t="s">
        <v>118</v>
      </c>
      <c r="D29" s="84" t="s">
        <v>145</v>
      </c>
      <c r="E29" s="69">
        <f t="shared" si="0"/>
        <v>57977.4</v>
      </c>
      <c r="F29" s="42">
        <f>F30+F31</f>
        <v>42218.9</v>
      </c>
      <c r="G29" s="43">
        <f>G30+G31</f>
        <v>12758.5</v>
      </c>
      <c r="H29" s="27">
        <v>3000</v>
      </c>
      <c r="I29" s="186" t="s">
        <v>150</v>
      </c>
      <c r="J29" s="170" t="s">
        <v>67</v>
      </c>
      <c r="K29" s="59"/>
    </row>
    <row r="30" spans="1:11" s="26" customFormat="1" ht="26.25" customHeight="1">
      <c r="A30" s="181"/>
      <c r="B30" s="171"/>
      <c r="C30" s="65" t="s">
        <v>40</v>
      </c>
      <c r="D30" s="84" t="s">
        <v>145</v>
      </c>
      <c r="E30" s="69">
        <f>F30+G30+H30</f>
        <v>52660.4</v>
      </c>
      <c r="F30" s="72">
        <v>40388.4</v>
      </c>
      <c r="G30" s="43">
        <v>9272</v>
      </c>
      <c r="H30" s="27">
        <v>3000</v>
      </c>
      <c r="I30" s="187"/>
      <c r="J30" s="171"/>
      <c r="K30" s="59"/>
    </row>
    <row r="31" spans="1:11" s="26" customFormat="1" ht="36.75" customHeight="1">
      <c r="A31" s="182"/>
      <c r="B31" s="172"/>
      <c r="C31" s="65" t="s">
        <v>119</v>
      </c>
      <c r="D31" s="39" t="s">
        <v>143</v>
      </c>
      <c r="E31" s="88">
        <f>F31+G31</f>
        <v>5317</v>
      </c>
      <c r="F31" s="72">
        <v>1830.5</v>
      </c>
      <c r="G31" s="40">
        <v>3486.5</v>
      </c>
      <c r="H31" s="44">
        <v>0</v>
      </c>
      <c r="I31" s="188"/>
      <c r="J31" s="172"/>
      <c r="K31" s="59"/>
    </row>
    <row r="32" spans="1:11" s="26" customFormat="1" ht="49.5" customHeight="1">
      <c r="A32" s="70" t="s">
        <v>97</v>
      </c>
      <c r="B32" s="71" t="s">
        <v>102</v>
      </c>
      <c r="C32" s="58" t="s">
        <v>29</v>
      </c>
      <c r="D32" s="84" t="s">
        <v>145</v>
      </c>
      <c r="E32" s="78">
        <f t="shared" si="0"/>
        <v>6205</v>
      </c>
      <c r="F32" s="72">
        <v>2205</v>
      </c>
      <c r="G32" s="40">
        <v>1500</v>
      </c>
      <c r="H32" s="40">
        <v>2500</v>
      </c>
      <c r="I32" s="63" t="s">
        <v>150</v>
      </c>
      <c r="J32" s="35" t="s">
        <v>68</v>
      </c>
      <c r="K32" s="59"/>
    </row>
    <row r="33" spans="1:11" s="26" customFormat="1" ht="42.75" customHeight="1">
      <c r="A33" s="92" t="s">
        <v>110</v>
      </c>
      <c r="B33" s="98" t="s">
        <v>117</v>
      </c>
      <c r="C33" s="65" t="s">
        <v>29</v>
      </c>
      <c r="D33" s="39" t="s">
        <v>143</v>
      </c>
      <c r="E33" s="93">
        <f t="shared" si="0"/>
        <v>689.2</v>
      </c>
      <c r="F33" s="91">
        <v>469.2</v>
      </c>
      <c r="G33" s="40">
        <v>220</v>
      </c>
      <c r="H33" s="40">
        <v>0</v>
      </c>
      <c r="I33" s="63" t="s">
        <v>150</v>
      </c>
      <c r="J33" s="76" t="s">
        <v>68</v>
      </c>
      <c r="K33" s="59"/>
    </row>
    <row r="34" spans="1:11" s="26" customFormat="1" ht="48" customHeight="1">
      <c r="A34" s="158" t="s">
        <v>111</v>
      </c>
      <c r="B34" s="94" t="s">
        <v>112</v>
      </c>
      <c r="C34" s="58" t="s">
        <v>29</v>
      </c>
      <c r="D34" s="159" t="s">
        <v>143</v>
      </c>
      <c r="E34" s="79">
        <f t="shared" si="0"/>
        <v>1329.6</v>
      </c>
      <c r="F34" s="43">
        <v>332.8</v>
      </c>
      <c r="G34" s="43">
        <v>996.8</v>
      </c>
      <c r="H34" s="43">
        <v>0</v>
      </c>
      <c r="I34" s="63" t="s">
        <v>150</v>
      </c>
      <c r="J34" s="32" t="s">
        <v>113</v>
      </c>
      <c r="K34" s="59"/>
    </row>
    <row r="35" spans="1:11" s="26" customFormat="1" ht="38.25" customHeight="1">
      <c r="A35" s="95" t="s">
        <v>114</v>
      </c>
      <c r="B35" s="94" t="s">
        <v>116</v>
      </c>
      <c r="C35" s="65" t="s">
        <v>29</v>
      </c>
      <c r="D35" s="66" t="s">
        <v>38</v>
      </c>
      <c r="E35" s="79">
        <f t="shared" si="0"/>
        <v>78.2</v>
      </c>
      <c r="F35" s="43">
        <v>78.2</v>
      </c>
      <c r="G35" s="43">
        <v>0</v>
      </c>
      <c r="H35" s="43">
        <v>0</v>
      </c>
      <c r="I35" s="63" t="s">
        <v>150</v>
      </c>
      <c r="J35" s="76" t="s">
        <v>115</v>
      </c>
      <c r="K35" s="59"/>
    </row>
    <row r="36" spans="1:11" s="26" customFormat="1" ht="48.75" customHeight="1">
      <c r="A36" s="95" t="s">
        <v>120</v>
      </c>
      <c r="B36" s="100" t="s">
        <v>121</v>
      </c>
      <c r="C36" s="65" t="s">
        <v>29</v>
      </c>
      <c r="D36" s="66" t="s">
        <v>38</v>
      </c>
      <c r="E36" s="79">
        <f t="shared" si="0"/>
        <v>41</v>
      </c>
      <c r="F36" s="43">
        <v>41</v>
      </c>
      <c r="G36" s="43">
        <v>0</v>
      </c>
      <c r="H36" s="43">
        <v>0</v>
      </c>
      <c r="I36" s="63" t="s">
        <v>150</v>
      </c>
      <c r="J36" s="32" t="s">
        <v>122</v>
      </c>
      <c r="K36" s="59"/>
    </row>
    <row r="37" spans="1:11" s="26" customFormat="1" ht="42.75" customHeight="1">
      <c r="A37" s="95" t="s">
        <v>132</v>
      </c>
      <c r="B37" s="94" t="s">
        <v>133</v>
      </c>
      <c r="C37" s="58" t="s">
        <v>29</v>
      </c>
      <c r="D37" s="58" t="s">
        <v>38</v>
      </c>
      <c r="E37" s="79">
        <f t="shared" si="0"/>
        <v>120</v>
      </c>
      <c r="F37" s="43">
        <v>120</v>
      </c>
      <c r="G37" s="43">
        <v>0</v>
      </c>
      <c r="H37" s="43">
        <v>0</v>
      </c>
      <c r="I37" s="63" t="s">
        <v>150</v>
      </c>
      <c r="J37" s="32" t="s">
        <v>122</v>
      </c>
      <c r="K37" s="59"/>
    </row>
    <row r="38" spans="1:11" ht="14.25" customHeight="1">
      <c r="A38" s="105"/>
      <c r="B38" s="106" t="s">
        <v>126</v>
      </c>
      <c r="C38" s="117"/>
      <c r="D38" s="118"/>
      <c r="E38" s="119">
        <f>E32+E29+E28+E27+E25+E24+E23+E22+E26+E33+E34+E35+E36+E37</f>
        <v>70978.7</v>
      </c>
      <c r="F38" s="119">
        <f>F32+F29+F28+F27+F25+F24+F23+F22+F26+F33+F34+F35+F36+F37</f>
        <v>48289.9</v>
      </c>
      <c r="G38" s="119">
        <f>G32+G29+G28+G27+G25+G24+G23+G22+G26+G33+G34+G35+G36+G37</f>
        <v>16619.899999999998</v>
      </c>
      <c r="H38" s="119">
        <f>H32+H29+H28+H27+H25+H24+H23+H22+H26+H33+H34+H35+H36+H37</f>
        <v>6068.9</v>
      </c>
      <c r="I38" s="120"/>
      <c r="J38" s="121"/>
      <c r="K38" s="49"/>
    </row>
    <row r="39" spans="1:11" ht="14.25" customHeight="1">
      <c r="A39" s="113"/>
      <c r="B39" s="114" t="s">
        <v>40</v>
      </c>
      <c r="C39" s="113"/>
      <c r="D39" s="113"/>
      <c r="E39" s="97">
        <f>F39+G39+H39</f>
        <v>65661.7</v>
      </c>
      <c r="F39" s="97">
        <f>F38-F40</f>
        <v>46459.4</v>
      </c>
      <c r="G39" s="97">
        <f>G38-G40</f>
        <v>13133.399999999998</v>
      </c>
      <c r="H39" s="97">
        <f>H38</f>
        <v>6068.9</v>
      </c>
      <c r="I39" s="115"/>
      <c r="J39" s="115"/>
      <c r="K39" s="49"/>
    </row>
    <row r="40" spans="1:11" ht="24" customHeight="1">
      <c r="A40" s="113"/>
      <c r="B40" s="114" t="s">
        <v>119</v>
      </c>
      <c r="C40" s="113"/>
      <c r="D40" s="113"/>
      <c r="E40" s="97">
        <f>F40+G40+H40</f>
        <v>5317</v>
      </c>
      <c r="F40" s="97">
        <f>F31</f>
        <v>1830.5</v>
      </c>
      <c r="G40" s="97">
        <f>G31</f>
        <v>3486.5</v>
      </c>
      <c r="H40" s="97">
        <v>0</v>
      </c>
      <c r="I40" s="115"/>
      <c r="J40" s="115"/>
      <c r="K40" s="49"/>
    </row>
    <row r="41" spans="1:11" ht="15" customHeight="1">
      <c r="A41" s="163" t="s">
        <v>87</v>
      </c>
      <c r="B41" s="163"/>
      <c r="C41" s="163"/>
      <c r="D41" s="163"/>
      <c r="E41" s="163"/>
      <c r="F41" s="163"/>
      <c r="G41" s="163"/>
      <c r="H41" s="163"/>
      <c r="I41" s="163"/>
      <c r="J41" s="163"/>
      <c r="K41" s="49"/>
    </row>
    <row r="42" spans="1:15" ht="61.5" customHeight="1">
      <c r="A42" s="96" t="s">
        <v>9</v>
      </c>
      <c r="B42" s="14" t="s">
        <v>98</v>
      </c>
      <c r="C42" s="39" t="s">
        <v>29</v>
      </c>
      <c r="D42" s="84" t="s">
        <v>145</v>
      </c>
      <c r="E42" s="57">
        <f aca="true" t="shared" si="1" ref="E42:E47">SUM(F42:H42)</f>
        <v>46722</v>
      </c>
      <c r="F42" s="90">
        <v>7848.9</v>
      </c>
      <c r="G42" s="43">
        <v>18416.9</v>
      </c>
      <c r="H42" s="43">
        <v>20456.2</v>
      </c>
      <c r="I42" s="63" t="s">
        <v>150</v>
      </c>
      <c r="J42" s="14" t="s">
        <v>48</v>
      </c>
      <c r="K42" s="49"/>
      <c r="O42" s="1" t="s">
        <v>84</v>
      </c>
    </row>
    <row r="43" spans="1:11" ht="63" customHeight="1">
      <c r="A43" s="39" t="s">
        <v>10</v>
      </c>
      <c r="B43" s="14" t="s">
        <v>99</v>
      </c>
      <c r="C43" s="39" t="s">
        <v>29</v>
      </c>
      <c r="D43" s="84" t="s">
        <v>145</v>
      </c>
      <c r="E43" s="57">
        <f t="shared" si="1"/>
        <v>14709.7</v>
      </c>
      <c r="F43" s="90">
        <v>1534.8</v>
      </c>
      <c r="G43" s="43">
        <v>6241.9</v>
      </c>
      <c r="H43" s="43">
        <v>6933</v>
      </c>
      <c r="I43" s="63" t="s">
        <v>150</v>
      </c>
      <c r="J43" s="14" t="s">
        <v>48</v>
      </c>
      <c r="K43" s="49"/>
    </row>
    <row r="44" spans="1:11" ht="49.5" customHeight="1">
      <c r="A44" s="39" t="s">
        <v>11</v>
      </c>
      <c r="B44" s="14" t="s">
        <v>92</v>
      </c>
      <c r="C44" s="39" t="s">
        <v>29</v>
      </c>
      <c r="D44" s="84" t="s">
        <v>145</v>
      </c>
      <c r="E44" s="57">
        <f t="shared" si="1"/>
        <v>201.5</v>
      </c>
      <c r="F44" s="90">
        <v>104.5</v>
      </c>
      <c r="G44" s="43">
        <v>46</v>
      </c>
      <c r="H44" s="43">
        <v>51</v>
      </c>
      <c r="I44" s="63" t="s">
        <v>150</v>
      </c>
      <c r="J44" s="14" t="s">
        <v>75</v>
      </c>
      <c r="K44" s="49"/>
    </row>
    <row r="45" spans="1:11" ht="37.5" customHeight="1">
      <c r="A45" s="37" t="s">
        <v>12</v>
      </c>
      <c r="B45" s="14" t="s">
        <v>93</v>
      </c>
      <c r="C45" s="39" t="s">
        <v>29</v>
      </c>
      <c r="D45" s="84" t="s">
        <v>145</v>
      </c>
      <c r="E45" s="56">
        <f t="shared" si="1"/>
        <v>1325.6</v>
      </c>
      <c r="F45" s="91">
        <v>327.8</v>
      </c>
      <c r="G45" s="40">
        <v>207</v>
      </c>
      <c r="H45" s="40">
        <v>790.8</v>
      </c>
      <c r="I45" s="63" t="s">
        <v>150</v>
      </c>
      <c r="J45" s="16" t="s">
        <v>49</v>
      </c>
      <c r="K45" s="49"/>
    </row>
    <row r="46" spans="1:11" ht="51" customHeight="1">
      <c r="A46" s="37" t="s">
        <v>135</v>
      </c>
      <c r="B46" s="14" t="s">
        <v>136</v>
      </c>
      <c r="C46" s="39" t="s">
        <v>29</v>
      </c>
      <c r="D46" s="46" t="s">
        <v>139</v>
      </c>
      <c r="E46" s="56">
        <f t="shared" si="1"/>
        <v>40</v>
      </c>
      <c r="F46" s="160">
        <v>0</v>
      </c>
      <c r="G46" s="43">
        <v>40</v>
      </c>
      <c r="H46" s="43">
        <v>0</v>
      </c>
      <c r="I46" s="63" t="s">
        <v>150</v>
      </c>
      <c r="J46" s="16" t="s">
        <v>140</v>
      </c>
      <c r="K46" s="49"/>
    </row>
    <row r="47" spans="1:11" ht="54" customHeight="1">
      <c r="A47" s="38" t="s">
        <v>137</v>
      </c>
      <c r="B47" s="154" t="s">
        <v>138</v>
      </c>
      <c r="C47" s="39" t="s">
        <v>29</v>
      </c>
      <c r="D47" s="51" t="s">
        <v>139</v>
      </c>
      <c r="E47" s="56">
        <f t="shared" si="1"/>
        <v>378</v>
      </c>
      <c r="F47" s="155">
        <v>0</v>
      </c>
      <c r="G47" s="40">
        <v>378</v>
      </c>
      <c r="H47" s="40">
        <v>0</v>
      </c>
      <c r="I47" s="63" t="s">
        <v>150</v>
      </c>
      <c r="J47" s="156" t="s">
        <v>140</v>
      </c>
      <c r="K47" s="49"/>
    </row>
    <row r="48" spans="1:11" ht="15" customHeight="1">
      <c r="A48" s="105"/>
      <c r="B48" s="106" t="s">
        <v>127</v>
      </c>
      <c r="C48" s="117"/>
      <c r="D48" s="118"/>
      <c r="E48" s="122">
        <f>SUM(E42:E47)</f>
        <v>63376.799999999996</v>
      </c>
      <c r="F48" s="123">
        <f>SUM(F42:F47)</f>
        <v>9815.999999999998</v>
      </c>
      <c r="G48" s="124">
        <f>SUM(G42:G47)</f>
        <v>25329.800000000003</v>
      </c>
      <c r="H48" s="124">
        <f>SUM(H42:H47)</f>
        <v>28231</v>
      </c>
      <c r="I48" s="120"/>
      <c r="J48" s="125"/>
      <c r="K48" s="49"/>
    </row>
    <row r="49" spans="1:11" ht="15" customHeight="1">
      <c r="A49" s="113"/>
      <c r="B49" s="114" t="s">
        <v>40</v>
      </c>
      <c r="C49" s="113"/>
      <c r="D49" s="113"/>
      <c r="E49" s="126">
        <f>F49+G49+H49</f>
        <v>63376.8</v>
      </c>
      <c r="F49" s="126">
        <f>F48</f>
        <v>9815.999999999998</v>
      </c>
      <c r="G49" s="126">
        <f>G48</f>
        <v>25329.800000000003</v>
      </c>
      <c r="H49" s="126">
        <f>H48</f>
        <v>28231</v>
      </c>
      <c r="I49" s="115"/>
      <c r="J49" s="127"/>
      <c r="K49" s="49"/>
    </row>
    <row r="50" spans="1:11" ht="14.25" customHeight="1">
      <c r="A50" s="164" t="s">
        <v>88</v>
      </c>
      <c r="B50" s="165"/>
      <c r="C50" s="165"/>
      <c r="D50" s="165"/>
      <c r="E50" s="165"/>
      <c r="F50" s="165"/>
      <c r="G50" s="165"/>
      <c r="H50" s="165"/>
      <c r="I50" s="165"/>
      <c r="J50" s="167"/>
      <c r="K50" s="49"/>
    </row>
    <row r="51" spans="1:11" ht="48.75" customHeight="1">
      <c r="A51" s="39" t="s">
        <v>13</v>
      </c>
      <c r="B51" s="14" t="s">
        <v>82</v>
      </c>
      <c r="C51" s="39" t="s">
        <v>29</v>
      </c>
      <c r="D51" s="84" t="s">
        <v>145</v>
      </c>
      <c r="E51" s="103">
        <f>SUM(F51:H51)</f>
        <v>10869.45</v>
      </c>
      <c r="F51" s="101">
        <v>3465.65</v>
      </c>
      <c r="G51" s="43">
        <v>2927.8</v>
      </c>
      <c r="H51" s="43">
        <v>4476</v>
      </c>
      <c r="I51" s="63" t="s">
        <v>150</v>
      </c>
      <c r="J51" s="14" t="s">
        <v>50</v>
      </c>
      <c r="K51" s="49"/>
    </row>
    <row r="52" spans="1:11" s="26" customFormat="1" ht="62.25" customHeight="1">
      <c r="A52" s="58" t="s">
        <v>14</v>
      </c>
      <c r="B52" s="71" t="s">
        <v>83</v>
      </c>
      <c r="C52" s="58" t="s">
        <v>29</v>
      </c>
      <c r="D52" s="58" t="s">
        <v>145</v>
      </c>
      <c r="E52" s="88">
        <f>SUM(F52:H52)</f>
        <v>769.9</v>
      </c>
      <c r="F52" s="43">
        <v>190.5</v>
      </c>
      <c r="G52" s="43">
        <v>279.4</v>
      </c>
      <c r="H52" s="43">
        <v>300</v>
      </c>
      <c r="I52" s="63" t="s">
        <v>150</v>
      </c>
      <c r="J52" s="71" t="s">
        <v>51</v>
      </c>
      <c r="K52" s="59"/>
    </row>
    <row r="53" spans="1:11" ht="47.25" customHeight="1">
      <c r="A53" s="60" t="s">
        <v>27</v>
      </c>
      <c r="B53" s="15" t="s">
        <v>105</v>
      </c>
      <c r="C53" s="50" t="s">
        <v>29</v>
      </c>
      <c r="D53" s="84" t="s">
        <v>145</v>
      </c>
      <c r="E53" s="104">
        <f>SUM(F53:H53)</f>
        <v>1322.35</v>
      </c>
      <c r="F53" s="102">
        <v>316.15</v>
      </c>
      <c r="G53" s="40">
        <v>425.4</v>
      </c>
      <c r="H53" s="40">
        <v>580.8</v>
      </c>
      <c r="I53" s="63" t="s">
        <v>150</v>
      </c>
      <c r="J53" s="16" t="s">
        <v>52</v>
      </c>
      <c r="K53" s="49"/>
    </row>
    <row r="54" spans="1:11" ht="15" customHeight="1">
      <c r="A54" s="105"/>
      <c r="B54" s="106" t="s">
        <v>128</v>
      </c>
      <c r="C54" s="117"/>
      <c r="D54" s="118"/>
      <c r="E54" s="128">
        <f>SUM(E51:E53)</f>
        <v>12961.7</v>
      </c>
      <c r="F54" s="123">
        <f>SUM(F51:F53)</f>
        <v>3972.3</v>
      </c>
      <c r="G54" s="124">
        <f>SUM(G51:G53)</f>
        <v>3632.6000000000004</v>
      </c>
      <c r="H54" s="124">
        <f>SUM(H51:H53)</f>
        <v>5356.8</v>
      </c>
      <c r="I54" s="120"/>
      <c r="J54" s="125"/>
      <c r="K54" s="49"/>
    </row>
    <row r="55" spans="1:11" ht="15" customHeight="1">
      <c r="A55" s="113"/>
      <c r="B55" s="114" t="s">
        <v>40</v>
      </c>
      <c r="C55" s="113"/>
      <c r="D55" s="113"/>
      <c r="E55" s="126">
        <f>F55+G55+H55</f>
        <v>12961.7</v>
      </c>
      <c r="F55" s="126">
        <f>F54</f>
        <v>3972.3</v>
      </c>
      <c r="G55" s="126">
        <f>G54</f>
        <v>3632.6000000000004</v>
      </c>
      <c r="H55" s="126">
        <f>H54</f>
        <v>5356.8</v>
      </c>
      <c r="I55" s="115"/>
      <c r="J55" s="127"/>
      <c r="K55" s="49"/>
    </row>
    <row r="56" spans="1:11" ht="15" customHeight="1">
      <c r="A56" s="183" t="s">
        <v>89</v>
      </c>
      <c r="B56" s="184"/>
      <c r="C56" s="184"/>
      <c r="D56" s="184"/>
      <c r="E56" s="184"/>
      <c r="F56" s="184"/>
      <c r="G56" s="184"/>
      <c r="H56" s="184"/>
      <c r="I56" s="184"/>
      <c r="J56" s="185"/>
      <c r="K56" s="49"/>
    </row>
    <row r="57" spans="1:11" ht="52.5" customHeight="1">
      <c r="A57" s="61" t="s">
        <v>15</v>
      </c>
      <c r="B57" s="14" t="s">
        <v>80</v>
      </c>
      <c r="C57" s="55" t="s">
        <v>29</v>
      </c>
      <c r="D57" s="84" t="s">
        <v>145</v>
      </c>
      <c r="E57" s="57">
        <f aca="true" t="shared" si="2" ref="E57:E63">F57+G57+H57</f>
        <v>2401.5</v>
      </c>
      <c r="F57" s="43">
        <v>703.1</v>
      </c>
      <c r="G57" s="43">
        <v>563.4</v>
      </c>
      <c r="H57" s="43">
        <v>1135</v>
      </c>
      <c r="I57" s="63" t="s">
        <v>150</v>
      </c>
      <c r="J57" s="17" t="s">
        <v>53</v>
      </c>
      <c r="K57" s="49"/>
    </row>
    <row r="58" spans="1:11" ht="50.25" customHeight="1">
      <c r="A58" s="39" t="s">
        <v>16</v>
      </c>
      <c r="B58" s="14" t="s">
        <v>81</v>
      </c>
      <c r="C58" s="39" t="s">
        <v>29</v>
      </c>
      <c r="D58" s="84" t="s">
        <v>145</v>
      </c>
      <c r="E58" s="57">
        <f t="shared" si="2"/>
        <v>11472.1</v>
      </c>
      <c r="F58" s="43">
        <v>2652.4</v>
      </c>
      <c r="G58" s="43">
        <v>2884.7</v>
      </c>
      <c r="H58" s="43">
        <v>5935</v>
      </c>
      <c r="I58" s="63" t="s">
        <v>150</v>
      </c>
      <c r="J58" s="17" t="s">
        <v>53</v>
      </c>
      <c r="K58" s="49"/>
    </row>
    <row r="59" spans="1:11" ht="59.25" customHeight="1">
      <c r="A59" s="39" t="s">
        <v>17</v>
      </c>
      <c r="B59" s="14" t="s">
        <v>54</v>
      </c>
      <c r="C59" s="39" t="s">
        <v>29</v>
      </c>
      <c r="D59" s="84" t="s">
        <v>145</v>
      </c>
      <c r="E59" s="57">
        <f t="shared" si="2"/>
        <v>2865.8</v>
      </c>
      <c r="F59" s="43">
        <v>731.6</v>
      </c>
      <c r="G59" s="43">
        <v>959</v>
      </c>
      <c r="H59" s="43">
        <v>1175.2</v>
      </c>
      <c r="I59" s="63" t="s">
        <v>150</v>
      </c>
      <c r="J59" s="17" t="s">
        <v>53</v>
      </c>
      <c r="K59" s="49"/>
    </row>
    <row r="60" spans="1:11" ht="44.25" customHeight="1">
      <c r="A60" s="37" t="s">
        <v>23</v>
      </c>
      <c r="B60" s="32" t="s">
        <v>55</v>
      </c>
      <c r="C60" s="39" t="s">
        <v>29</v>
      </c>
      <c r="D60" s="159" t="s">
        <v>145</v>
      </c>
      <c r="E60" s="57">
        <f t="shared" si="2"/>
        <v>1173.3</v>
      </c>
      <c r="F60" s="161" t="s">
        <v>123</v>
      </c>
      <c r="G60" s="43">
        <v>204.5</v>
      </c>
      <c r="H60" s="43">
        <v>449.4</v>
      </c>
      <c r="I60" s="63" t="s">
        <v>150</v>
      </c>
      <c r="J60" s="16" t="s">
        <v>56</v>
      </c>
      <c r="K60" s="49"/>
    </row>
    <row r="61" spans="1:11" ht="48.75" customHeight="1">
      <c r="A61" s="37" t="s">
        <v>24</v>
      </c>
      <c r="B61" s="14" t="s">
        <v>57</v>
      </c>
      <c r="C61" s="39" t="s">
        <v>29</v>
      </c>
      <c r="D61" s="84" t="s">
        <v>145</v>
      </c>
      <c r="E61" s="57">
        <f t="shared" si="2"/>
        <v>2920.2</v>
      </c>
      <c r="F61" s="45" t="s">
        <v>124</v>
      </c>
      <c r="G61" s="40">
        <v>1005.1</v>
      </c>
      <c r="H61" s="40">
        <v>788.5</v>
      </c>
      <c r="I61" s="63" t="s">
        <v>150</v>
      </c>
      <c r="J61" s="16" t="s">
        <v>59</v>
      </c>
      <c r="K61" s="49"/>
    </row>
    <row r="62" spans="1:11" ht="45.75" customHeight="1">
      <c r="A62" s="39" t="s">
        <v>25</v>
      </c>
      <c r="B62" s="14" t="s">
        <v>142</v>
      </c>
      <c r="C62" s="39" t="s">
        <v>29</v>
      </c>
      <c r="D62" s="84" t="s">
        <v>145</v>
      </c>
      <c r="E62" s="57">
        <f t="shared" si="2"/>
        <v>1178.5</v>
      </c>
      <c r="F62" s="43">
        <v>187.7</v>
      </c>
      <c r="G62" s="43">
        <v>340</v>
      </c>
      <c r="H62" s="43">
        <v>650.8</v>
      </c>
      <c r="I62" s="63" t="s">
        <v>150</v>
      </c>
      <c r="J62" s="14" t="s">
        <v>56</v>
      </c>
      <c r="K62" s="49"/>
    </row>
    <row r="63" spans="1:11" ht="42.75" customHeight="1">
      <c r="A63" s="39" t="s">
        <v>26</v>
      </c>
      <c r="B63" s="14" t="s">
        <v>58</v>
      </c>
      <c r="C63" s="39" t="s">
        <v>29</v>
      </c>
      <c r="D63" s="84" t="s">
        <v>145</v>
      </c>
      <c r="E63" s="57">
        <f t="shared" si="2"/>
        <v>287</v>
      </c>
      <c r="F63" s="43">
        <v>130</v>
      </c>
      <c r="G63" s="43">
        <v>0</v>
      </c>
      <c r="H63" s="43">
        <v>157</v>
      </c>
      <c r="I63" s="63" t="s">
        <v>150</v>
      </c>
      <c r="J63" s="14" t="s">
        <v>59</v>
      </c>
      <c r="K63" s="49"/>
    </row>
    <row r="64" spans="1:11" s="13" customFormat="1" ht="12.75" customHeight="1">
      <c r="A64" s="129"/>
      <c r="B64" s="130" t="s">
        <v>129</v>
      </c>
      <c r="C64" s="131"/>
      <c r="D64" s="132"/>
      <c r="E64" s="128">
        <f>E63+E62+E61+E60+E59+E58+E57</f>
        <v>22298.4</v>
      </c>
      <c r="F64" s="128">
        <f>F63+F62+F61+F60+F59+F58+F57</f>
        <v>6050.8</v>
      </c>
      <c r="G64" s="128">
        <f>G63+G62+G61+G60+G59+G58+G57</f>
        <v>5956.699999999999</v>
      </c>
      <c r="H64" s="128">
        <f>H63+H62+H61+H60+H59+H58+H57</f>
        <v>10290.9</v>
      </c>
      <c r="I64" s="106"/>
      <c r="J64" s="133"/>
      <c r="K64" s="62"/>
    </row>
    <row r="65" spans="1:11" s="13" customFormat="1" ht="12.75" customHeight="1">
      <c r="A65" s="134"/>
      <c r="B65" s="114" t="s">
        <v>40</v>
      </c>
      <c r="C65" s="134"/>
      <c r="D65" s="134"/>
      <c r="E65" s="126">
        <f>E64</f>
        <v>22298.4</v>
      </c>
      <c r="F65" s="126">
        <f>F64</f>
        <v>6050.8</v>
      </c>
      <c r="G65" s="126">
        <f>G64</f>
        <v>5956.699999999999</v>
      </c>
      <c r="H65" s="126">
        <f>H64</f>
        <v>10290.9</v>
      </c>
      <c r="I65" s="114"/>
      <c r="J65" s="135"/>
      <c r="K65" s="62"/>
    </row>
    <row r="66" spans="1:11" ht="15.75" customHeight="1">
      <c r="A66" s="163" t="s">
        <v>90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49"/>
    </row>
    <row r="67" spans="1:15" ht="72" customHeight="1">
      <c r="A67" s="39" t="s">
        <v>18</v>
      </c>
      <c r="B67" s="14" t="s">
        <v>60</v>
      </c>
      <c r="C67" s="39" t="s">
        <v>29</v>
      </c>
      <c r="D67" s="58" t="s">
        <v>145</v>
      </c>
      <c r="E67" s="57">
        <f>F67+G67+H67</f>
        <v>1049</v>
      </c>
      <c r="F67" s="43">
        <v>188.9</v>
      </c>
      <c r="G67" s="43">
        <v>631.5</v>
      </c>
      <c r="H67" s="43">
        <v>228.6</v>
      </c>
      <c r="I67" s="63" t="s">
        <v>150</v>
      </c>
      <c r="J67" s="31" t="s">
        <v>62</v>
      </c>
      <c r="K67" s="49"/>
      <c r="O67" t="s">
        <v>101</v>
      </c>
    </row>
    <row r="68" spans="1:11" ht="63.75" customHeight="1">
      <c r="A68" s="39" t="s">
        <v>19</v>
      </c>
      <c r="B68" s="14" t="s">
        <v>61</v>
      </c>
      <c r="C68" s="39" t="s">
        <v>29</v>
      </c>
      <c r="D68" s="84" t="s">
        <v>145</v>
      </c>
      <c r="E68" s="57">
        <f>F68+G68+H68</f>
        <v>2138.7</v>
      </c>
      <c r="F68" s="43">
        <v>1562.6</v>
      </c>
      <c r="G68" s="43">
        <v>274.3</v>
      </c>
      <c r="H68" s="43">
        <v>301.8</v>
      </c>
      <c r="I68" s="63" t="s">
        <v>150</v>
      </c>
      <c r="J68" s="31" t="s">
        <v>63</v>
      </c>
      <c r="K68" s="49"/>
    </row>
    <row r="69" spans="1:11" ht="60.75" customHeight="1">
      <c r="A69" s="37" t="s">
        <v>20</v>
      </c>
      <c r="B69" s="33" t="s">
        <v>76</v>
      </c>
      <c r="C69" s="39" t="s">
        <v>29</v>
      </c>
      <c r="D69" s="84" t="s">
        <v>145</v>
      </c>
      <c r="E69" s="56">
        <f>F69+G69+H69</f>
        <v>1642.5</v>
      </c>
      <c r="F69" s="40">
        <v>1007.5</v>
      </c>
      <c r="G69" s="40">
        <v>302</v>
      </c>
      <c r="H69" s="40">
        <v>333</v>
      </c>
      <c r="I69" s="63" t="s">
        <v>150</v>
      </c>
      <c r="J69" s="31" t="s">
        <v>63</v>
      </c>
      <c r="K69" s="49"/>
    </row>
    <row r="70" spans="1:11" ht="50.25" customHeight="1">
      <c r="A70" s="38" t="s">
        <v>39</v>
      </c>
      <c r="B70" s="32" t="s">
        <v>107</v>
      </c>
      <c r="C70" s="39" t="s">
        <v>29</v>
      </c>
      <c r="D70" s="84" t="s">
        <v>145</v>
      </c>
      <c r="E70" s="56">
        <f>F70+G70+H70</f>
        <v>6566.7</v>
      </c>
      <c r="F70" s="45" t="s">
        <v>134</v>
      </c>
      <c r="G70" s="40">
        <v>700</v>
      </c>
      <c r="H70" s="40">
        <v>477</v>
      </c>
      <c r="I70" s="63" t="s">
        <v>150</v>
      </c>
      <c r="J70" s="32" t="s">
        <v>64</v>
      </c>
      <c r="K70" s="49"/>
    </row>
    <row r="71" spans="1:11" s="13" customFormat="1" ht="12" customHeight="1">
      <c r="A71" s="129"/>
      <c r="B71" s="130" t="s">
        <v>130</v>
      </c>
      <c r="C71" s="131"/>
      <c r="D71" s="132"/>
      <c r="E71" s="128">
        <f>E70+E69+E68+E67</f>
        <v>11396.900000000001</v>
      </c>
      <c r="F71" s="128">
        <f>F70+F69+F68+F67</f>
        <v>8148.699999999999</v>
      </c>
      <c r="G71" s="128">
        <f>G70+G69+G68+G67</f>
        <v>1907.8</v>
      </c>
      <c r="H71" s="128">
        <f>H70+H69+H68+H67</f>
        <v>1340.3999999999999</v>
      </c>
      <c r="I71" s="136"/>
      <c r="J71" s="133"/>
      <c r="K71" s="62"/>
    </row>
    <row r="72" spans="1:11" s="13" customFormat="1" ht="12" customHeight="1">
      <c r="A72" s="134"/>
      <c r="B72" s="114" t="s">
        <v>40</v>
      </c>
      <c r="C72" s="134"/>
      <c r="D72" s="134"/>
      <c r="E72" s="126">
        <f>E71</f>
        <v>11396.900000000001</v>
      </c>
      <c r="F72" s="126">
        <f>F71</f>
        <v>8148.699999999999</v>
      </c>
      <c r="G72" s="126">
        <f>G71</f>
        <v>1907.8</v>
      </c>
      <c r="H72" s="126">
        <f>H71</f>
        <v>1340.3999999999999</v>
      </c>
      <c r="I72" s="137"/>
      <c r="J72" s="135"/>
      <c r="K72" s="62"/>
    </row>
    <row r="73" spans="1:11" ht="15.75" customHeight="1">
      <c r="A73" s="218" t="s">
        <v>91</v>
      </c>
      <c r="B73" s="219"/>
      <c r="C73" s="219"/>
      <c r="D73" s="219"/>
      <c r="E73" s="219"/>
      <c r="F73" s="219"/>
      <c r="G73" s="219"/>
      <c r="H73" s="219"/>
      <c r="I73" s="219"/>
      <c r="J73" s="220"/>
      <c r="K73" s="49"/>
    </row>
    <row r="74" spans="1:11" ht="85.5" customHeight="1">
      <c r="A74" s="39" t="s">
        <v>78</v>
      </c>
      <c r="B74" s="20" t="s">
        <v>66</v>
      </c>
      <c r="C74" s="39" t="s">
        <v>40</v>
      </c>
      <c r="D74" s="84" t="s">
        <v>145</v>
      </c>
      <c r="E74" s="89">
        <f>F74+G74+H74</f>
        <v>13712.2</v>
      </c>
      <c r="F74" s="41">
        <v>2765.5</v>
      </c>
      <c r="G74" s="39">
        <v>5185.3</v>
      </c>
      <c r="H74" s="39">
        <v>5761.4</v>
      </c>
      <c r="I74" s="63" t="s">
        <v>150</v>
      </c>
      <c r="J74" s="20" t="s">
        <v>65</v>
      </c>
      <c r="K74" s="49"/>
    </row>
    <row r="75" spans="1:11" ht="12.75" customHeight="1">
      <c r="A75" s="138"/>
      <c r="B75" s="139" t="s">
        <v>77</v>
      </c>
      <c r="C75" s="140"/>
      <c r="D75" s="141"/>
      <c r="E75" s="142">
        <f aca="true" t="shared" si="3" ref="E75:H76">E74</f>
        <v>13712.2</v>
      </c>
      <c r="F75" s="142">
        <f t="shared" si="3"/>
        <v>2765.5</v>
      </c>
      <c r="G75" s="142">
        <f t="shared" si="3"/>
        <v>5185.3</v>
      </c>
      <c r="H75" s="142">
        <f t="shared" si="3"/>
        <v>5761.4</v>
      </c>
      <c r="I75" s="143"/>
      <c r="J75" s="144"/>
      <c r="K75" s="49"/>
    </row>
    <row r="76" spans="1:11" ht="12.75" customHeight="1">
      <c r="A76" s="134"/>
      <c r="B76" s="114" t="s">
        <v>40</v>
      </c>
      <c r="C76" s="134"/>
      <c r="D76" s="134"/>
      <c r="E76" s="126">
        <f t="shared" si="3"/>
        <v>13712.2</v>
      </c>
      <c r="F76" s="126">
        <f t="shared" si="3"/>
        <v>2765.5</v>
      </c>
      <c r="G76" s="126">
        <f t="shared" si="3"/>
        <v>5185.3</v>
      </c>
      <c r="H76" s="126">
        <f t="shared" si="3"/>
        <v>5761.4</v>
      </c>
      <c r="I76" s="114"/>
      <c r="J76" s="135"/>
      <c r="K76" s="49"/>
    </row>
    <row r="77" spans="1:11" ht="15.75" customHeight="1">
      <c r="A77" s="146"/>
      <c r="B77" s="153" t="s">
        <v>131</v>
      </c>
      <c r="C77" s="147"/>
      <c r="D77" s="147"/>
      <c r="E77" s="149">
        <f>E75+E71+E64+E54+E48+E38+E19</f>
        <v>219663.40000000002</v>
      </c>
      <c r="F77" s="145">
        <f>F75+F71+F64+F54+F48+F38+F19</f>
        <v>94009.8</v>
      </c>
      <c r="G77" s="145">
        <f>G75+G71+G64+G54+G48+G38+G19</f>
        <v>67450.1</v>
      </c>
      <c r="H77" s="145">
        <f>H75+H71+H64+H54+H48+H38+H19</f>
        <v>58203.5</v>
      </c>
      <c r="I77" s="202"/>
      <c r="J77" s="203"/>
      <c r="K77" s="49"/>
    </row>
    <row r="78" spans="1:11" ht="15.75" customHeight="1">
      <c r="A78" s="148"/>
      <c r="B78" s="152" t="s">
        <v>40</v>
      </c>
      <c r="C78" s="148"/>
      <c r="D78" s="148"/>
      <c r="E78" s="150">
        <f>F78+G78+H78</f>
        <v>214346.40000000002</v>
      </c>
      <c r="F78" s="89">
        <f>F77-F79</f>
        <v>92179.3</v>
      </c>
      <c r="G78" s="89">
        <f>G77-G79</f>
        <v>63963.600000000006</v>
      </c>
      <c r="H78" s="89">
        <f>H77</f>
        <v>58203.5</v>
      </c>
      <c r="I78" s="39"/>
      <c r="J78" s="39"/>
      <c r="K78" s="49"/>
    </row>
    <row r="79" spans="1:11" ht="25.5" customHeight="1">
      <c r="A79" s="148"/>
      <c r="B79" s="151" t="s">
        <v>119</v>
      </c>
      <c r="C79" s="148"/>
      <c r="D79" s="148"/>
      <c r="E79" s="150">
        <f>F79+G79+H79</f>
        <v>5317</v>
      </c>
      <c r="F79" s="89">
        <v>1830.5</v>
      </c>
      <c r="G79" s="89">
        <f>G40</f>
        <v>3486.5</v>
      </c>
      <c r="H79" s="89">
        <v>0</v>
      </c>
      <c r="I79" s="39"/>
      <c r="J79" s="39"/>
      <c r="K79" s="49"/>
    </row>
    <row r="80" spans="1:10" ht="18.75" customHeight="1">
      <c r="A80" s="4"/>
      <c r="B80" s="5"/>
      <c r="C80" s="5"/>
      <c r="D80" s="5"/>
      <c r="E80" s="12"/>
      <c r="F80" s="12"/>
      <c r="G80" s="19"/>
      <c r="H80" s="25"/>
      <c r="I80" s="5"/>
      <c r="J80" s="5"/>
    </row>
    <row r="81" ht="21.75" customHeight="1"/>
    <row r="82" ht="23.25" customHeight="1"/>
    <row r="83" ht="20.25" customHeight="1"/>
    <row r="84" ht="20.2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37.5" customHeight="1"/>
    <row r="100" ht="76.5" customHeight="1"/>
    <row r="101" ht="44.25" customHeight="1"/>
    <row r="102" spans="1:10" s="13" customFormat="1" ht="21.75" customHeight="1">
      <c r="A102"/>
      <c r="B102"/>
      <c r="C102"/>
      <c r="D102"/>
      <c r="E102"/>
      <c r="F102"/>
      <c r="G102"/>
      <c r="H102" s="26"/>
      <c r="I102"/>
      <c r="J102"/>
    </row>
    <row r="103" ht="25.5" customHeight="1"/>
    <row r="104" ht="33" customHeight="1"/>
    <row r="105" ht="42.75" customHeight="1"/>
    <row r="106" ht="13.5" customHeight="1"/>
    <row r="107" ht="42.75" customHeight="1"/>
    <row r="108" ht="19.5" customHeight="1"/>
  </sheetData>
  <sheetProtection/>
  <mergeCells count="38">
    <mergeCell ref="I77:J77"/>
    <mergeCell ref="J9:J10"/>
    <mergeCell ref="C9:C10"/>
    <mergeCell ref="A9:A10"/>
    <mergeCell ref="D9:D10"/>
    <mergeCell ref="B9:B10"/>
    <mergeCell ref="A12:J12"/>
    <mergeCell ref="D16:D17"/>
    <mergeCell ref="G16:G17"/>
    <mergeCell ref="A73:J73"/>
    <mergeCell ref="G4:J4"/>
    <mergeCell ref="A8:J8"/>
    <mergeCell ref="I9:I10"/>
    <mergeCell ref="B16:B17"/>
    <mergeCell ref="F9:H9"/>
    <mergeCell ref="E9:E10"/>
    <mergeCell ref="J16:J17"/>
    <mergeCell ref="F16:F17"/>
    <mergeCell ref="B29:B31"/>
    <mergeCell ref="A66:J66"/>
    <mergeCell ref="A56:J56"/>
    <mergeCell ref="I29:I31"/>
    <mergeCell ref="A50:J50"/>
    <mergeCell ref="G1:J1"/>
    <mergeCell ref="A5:J5"/>
    <mergeCell ref="A6:J6"/>
    <mergeCell ref="A7:J7"/>
    <mergeCell ref="G2:J2"/>
    <mergeCell ref="G3:J3"/>
    <mergeCell ref="A41:J41"/>
    <mergeCell ref="A21:J21"/>
    <mergeCell ref="A16:A17"/>
    <mergeCell ref="J29:J31"/>
    <mergeCell ref="C16:C17"/>
    <mergeCell ref="H16:H17"/>
    <mergeCell ref="I16:I17"/>
    <mergeCell ref="E16:E17"/>
    <mergeCell ref="A29:A31"/>
  </mergeCells>
  <printOptions/>
  <pageMargins left="0.2362204724409449" right="0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2015-09-08T06:44:22Z</cp:lastPrinted>
  <dcterms:created xsi:type="dcterms:W3CDTF">1996-10-08T23:32:33Z</dcterms:created>
  <dcterms:modified xsi:type="dcterms:W3CDTF">2015-09-17T13:09:19Z</dcterms:modified>
  <cp:category/>
  <cp:version/>
  <cp:contentType/>
  <cp:contentStatus/>
</cp:coreProperties>
</file>